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medi" sheetId="1" r:id="rId1"/>
  </sheets>
  <definedNames/>
  <calcPr fullCalcOnLoad="1"/>
</workbook>
</file>

<file path=xl/sharedStrings.xml><?xml version="1.0" encoding="utf-8"?>
<sst xmlns="http://schemas.openxmlformats.org/spreadsheetml/2006/main" count="121" uniqueCount="103">
  <si>
    <t>Mise à jour : 25/01/18 par SD</t>
  </si>
  <si>
    <t>13-14 ans SAMEDI</t>
  </si>
  <si>
    <t>lib_secteur</t>
  </si>
  <si>
    <t>secteur</t>
  </si>
  <si>
    <t>Plage horaire</t>
  </si>
  <si>
    <t>Centre Bondues</t>
  </si>
  <si>
    <t>BD1</t>
  </si>
  <si>
    <t>Fort Bondues-Casto</t>
  </si>
  <si>
    <t>BD2</t>
  </si>
  <si>
    <t>Départ</t>
  </si>
  <si>
    <t>Arrivée</t>
  </si>
  <si>
    <t>Croix Blanche Bondues</t>
  </si>
  <si>
    <t>BD3</t>
  </si>
  <si>
    <t>Ville</t>
  </si>
  <si>
    <t>BONDUES</t>
  </si>
  <si>
    <t>LINSELLES</t>
  </si>
  <si>
    <t>RONCQ</t>
  </si>
  <si>
    <t>Septentrion</t>
  </si>
  <si>
    <t>BD4</t>
  </si>
  <si>
    <t>Epreuves</t>
  </si>
  <si>
    <t>Catapulte</t>
  </si>
  <si>
    <t>Balayette infernale</t>
  </si>
  <si>
    <t>Galère des parrains</t>
  </si>
  <si>
    <t>Parcours basket</t>
  </si>
  <si>
    <t>Parcours taekwondo</t>
  </si>
  <si>
    <t>Big one</t>
  </si>
  <si>
    <t>Tir à l'arc</t>
  </si>
  <si>
    <t>Tennis</t>
  </si>
  <si>
    <t>Complexe L.Dalle</t>
  </si>
  <si>
    <t>BS1</t>
  </si>
  <si>
    <t>Lieu</t>
  </si>
  <si>
    <t>Croix Blanche</t>
  </si>
  <si>
    <t>Espace loisirs</t>
  </si>
  <si>
    <t>Salle Coubertin</t>
  </si>
  <si>
    <t>Parking Devadder</t>
  </si>
  <si>
    <t>Halle de tir Bats</t>
  </si>
  <si>
    <t>Salle Guy Drut</t>
  </si>
  <si>
    <t>Pont de bois Lys</t>
  </si>
  <si>
    <t>BS2</t>
  </si>
  <si>
    <t>Secteur</t>
  </si>
  <si>
    <t>L1</t>
  </si>
  <si>
    <t>L3</t>
  </si>
  <si>
    <t>R3</t>
  </si>
  <si>
    <t>R2</t>
  </si>
  <si>
    <t>Chemin des Vaches</t>
  </si>
  <si>
    <t>BS3</t>
  </si>
  <si>
    <t>Temps arrivée</t>
  </si>
  <si>
    <t>Basse Ville</t>
  </si>
  <si>
    <t>BS4</t>
  </si>
  <si>
    <t>Temps de retour le soir</t>
  </si>
  <si>
    <t>Route de Linselles</t>
  </si>
  <si>
    <t>BS5</t>
  </si>
  <si>
    <t>Temps disponible pour l'épreuve</t>
  </si>
  <si>
    <t>Centre Linselles</t>
  </si>
  <si>
    <t>Temps d'explication de l'épreuve</t>
  </si>
  <si>
    <t>Vignette</t>
  </si>
  <si>
    <t>L2</t>
  </si>
  <si>
    <t>Temps de préparation de l'équipe</t>
  </si>
  <si>
    <t>Devadder / Vital Colleit</t>
  </si>
  <si>
    <t>Temps d'épreuve par équipe</t>
  </si>
  <si>
    <t>Ferme Petitprez</t>
  </si>
  <si>
    <t>L4</t>
  </si>
  <si>
    <t>Temps total par équipe pour l'épreuve</t>
  </si>
  <si>
    <t>Bois Leurent / CTI</t>
  </si>
  <si>
    <t>R1</t>
  </si>
  <si>
    <t>Nombre d'équipes</t>
  </si>
  <si>
    <t>Centre Roncq</t>
  </si>
  <si>
    <t>Nombre de ressources</t>
  </si>
  <si>
    <t>Blanc Four Roncq</t>
  </si>
  <si>
    <t>Déroulement de l'épreuve</t>
  </si>
  <si>
    <t>3 pas de tir</t>
  </si>
  <si>
    <t>1' d'expli
4' d'épreuve</t>
  </si>
  <si>
    <t>4 parcours identiques, 1 par éq</t>
  </si>
  <si>
    <t>2 parcours sur 1 panier, 1 par éq</t>
  </si>
  <si>
    <t>3 parcours identiques, 1 par éq</t>
  </si>
  <si>
    <t>1éq se prépare pdt qu'1 passe</t>
  </si>
  <si>
    <t>4 pas de tir, 1 par éq</t>
  </si>
  <si>
    <t>2 courts, 1 par éq</t>
  </si>
  <si>
    <t>Bois Dalle-Salle Victoire</t>
  </si>
  <si>
    <t>W1</t>
  </si>
  <si>
    <t>Temps maxi pour toutes les équipes</t>
  </si>
  <si>
    <t>Wervicq pont frontiere</t>
  </si>
  <si>
    <t>W2</t>
  </si>
  <si>
    <t>Temps nécessaire pour toutes les équipes</t>
  </si>
  <si>
    <t>Faisabilité (marge de manœuvre)</t>
  </si>
  <si>
    <t>Temps manquant</t>
  </si>
  <si>
    <t>Décalage équipes</t>
  </si>
  <si>
    <t>10'</t>
  </si>
  <si>
    <t>Alternance autre catégorie</t>
  </si>
  <si>
    <t>non</t>
  </si>
  <si>
    <t>Concordance fiche technique</t>
  </si>
  <si>
    <t>Parcours
simple</t>
  </si>
  <si>
    <t>Parcours compliqué</t>
  </si>
  <si>
    <t>Nbr d'équipe</t>
  </si>
  <si>
    <t>Nbr d'épreuve</t>
  </si>
  <si>
    <t>Nb capacités d'accueil</t>
  </si>
  <si>
    <t>Temps total d'épreuves pour 1 équipe</t>
  </si>
  <si>
    <t>Repas équipe</t>
  </si>
  <si>
    <t>Décalage</t>
  </si>
  <si>
    <t>Temps mini de déplacement</t>
  </si>
  <si>
    <t>Décalage dernière équipe</t>
  </si>
  <si>
    <t>Temps total activités d'une équipe</t>
  </si>
  <si>
    <t>Capacité heure théorique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</si>
</sst>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\hmm"/>
    <numFmt numFmtId="165" formatCode="[mm]\'"/>
    <numFmt numFmtId="166" formatCode="0.0"/>
    <numFmt numFmtId="167" formatCode="[mm]&quot;mn&quot;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34" borderId="0" xfId="0" applyFill="1" applyBorder="1" applyAlignment="1">
      <alignment horizontal="center" vertical="center" wrapText="1"/>
    </xf>
    <xf numFmtId="0" fontId="5" fillId="35" borderId="10" xfId="5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5" fillId="34" borderId="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 wrapText="1"/>
      <protection/>
    </xf>
    <xf numFmtId="0" fontId="5" fillId="34" borderId="0" xfId="50" applyFont="1" applyFill="1" applyBorder="1" applyAlignment="1">
      <alignment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164" fontId="0" fillId="34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38" borderId="14" xfId="0" applyFont="1" applyFill="1" applyBorder="1" applyAlignment="1">
      <alignment horizontal="left" vertical="center" wrapText="1"/>
    </xf>
    <xf numFmtId="164" fontId="4" fillId="38" borderId="14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50" applyFont="1" applyFill="1" applyBorder="1" applyAlignment="1">
      <alignment vertical="center" wrapText="1"/>
      <protection/>
    </xf>
    <xf numFmtId="0" fontId="0" fillId="34" borderId="14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5" fillId="0" borderId="18" xfId="50" applyFont="1" applyFill="1" applyBorder="1" applyAlignment="1">
      <alignment vertical="center" wrapText="1"/>
      <protection/>
    </xf>
    <xf numFmtId="0" fontId="0" fillId="34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4" borderId="14" xfId="0" applyNumberFormat="1" applyFont="1" applyFill="1" applyBorder="1" applyAlignment="1">
      <alignment horizontal="center" vertical="center"/>
    </xf>
    <xf numFmtId="165" fontId="0" fillId="34" borderId="14" xfId="0" applyNumberFormat="1" applyFont="1" applyFill="1" applyBorder="1" applyAlignment="1">
      <alignment horizontal="center" vertical="center" wrapText="1"/>
    </xf>
    <xf numFmtId="1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6" fontId="0" fillId="0" borderId="1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66" fontId="0" fillId="0" borderId="0" xfId="0" applyNumberForma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9"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21"/>
          <bgColor indexed="57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21"/>
          <bgColor indexed="57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51"/>
          <bgColor indexed="52"/>
        </patternFill>
      </fill>
    </dxf>
    <dxf>
      <font>
        <b/>
        <i val="0"/>
        <color indexed="8"/>
      </font>
      <fill>
        <patternFill patternType="solid">
          <fgColor indexed="21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B17" sqref="B17:I17"/>
    </sheetView>
  </sheetViews>
  <sheetFormatPr defaultColWidth="11.421875" defaultRowHeight="7.5" customHeight="1"/>
  <cols>
    <col min="1" max="1" width="28.7109375" style="1" customWidth="1"/>
    <col min="2" max="2" width="13.7109375" style="1" customWidth="1"/>
    <col min="3" max="3" width="20.7109375" style="1" customWidth="1"/>
    <col min="4" max="9" width="13.7109375" style="1" customWidth="1"/>
    <col min="10" max="10" width="6.7109375" style="1" customWidth="1"/>
    <col min="11" max="11" width="7.421875" style="1" customWidth="1"/>
    <col min="12" max="12" width="21.28125" style="1" customWidth="1"/>
    <col min="13" max="13" width="5.7109375" style="1" customWidth="1"/>
    <col min="14" max="15" width="0" style="1" hidden="1" customWidth="1"/>
    <col min="16" max="16384" width="11.421875" style="1" customWidth="1"/>
  </cols>
  <sheetData>
    <row r="1" spans="1:9" ht="24.75" customHeight="1">
      <c r="A1" s="2" t="s">
        <v>0</v>
      </c>
      <c r="B1" s="72" t="s">
        <v>1</v>
      </c>
      <c r="C1" s="72"/>
      <c r="D1" s="72"/>
      <c r="E1" s="72"/>
      <c r="F1" s="72"/>
      <c r="G1" s="72"/>
      <c r="H1" s="72"/>
      <c r="I1" s="72"/>
    </row>
    <row r="2" spans="1:15" ht="13.5" customHeight="1">
      <c r="A2" s="3"/>
      <c r="K2" s="4"/>
      <c r="L2" s="4"/>
      <c r="N2" s="5" t="s">
        <v>2</v>
      </c>
      <c r="O2" s="5" t="s">
        <v>3</v>
      </c>
    </row>
    <row r="3" spans="1:15" ht="24" customHeight="1">
      <c r="A3" s="6" t="s">
        <v>4</v>
      </c>
      <c r="B3" s="7">
        <v>0.5625</v>
      </c>
      <c r="C3" s="7">
        <v>0.7916666666666666</v>
      </c>
      <c r="K3" s="8"/>
      <c r="L3" s="8"/>
      <c r="N3" s="9" t="s">
        <v>5</v>
      </c>
      <c r="O3" s="9" t="s">
        <v>6</v>
      </c>
    </row>
    <row r="4" spans="2:15" ht="36" customHeight="1">
      <c r="B4" s="7">
        <f>C3-B3</f>
        <v>0.22916666666666663</v>
      </c>
      <c r="C4" s="7"/>
      <c r="K4" s="10"/>
      <c r="L4" s="10"/>
      <c r="N4" s="9" t="s">
        <v>7</v>
      </c>
      <c r="O4" s="9" t="s">
        <v>8</v>
      </c>
    </row>
    <row r="5" spans="2:15" ht="12.75" customHeight="1">
      <c r="B5" s="11"/>
      <c r="C5" s="11"/>
      <c r="D5" s="11"/>
      <c r="E5" s="12"/>
      <c r="F5" s="12"/>
      <c r="G5" s="13"/>
      <c r="H5" s="14" t="s">
        <v>9</v>
      </c>
      <c r="I5" s="14" t="s">
        <v>10</v>
      </c>
      <c r="K5" s="10"/>
      <c r="L5" s="10"/>
      <c r="N5" s="15" t="s">
        <v>11</v>
      </c>
      <c r="O5" s="15" t="s">
        <v>12</v>
      </c>
    </row>
    <row r="6" spans="1:15" ht="12.75" customHeight="1">
      <c r="A6" s="16" t="s">
        <v>13</v>
      </c>
      <c r="B6" s="73" t="s">
        <v>14</v>
      </c>
      <c r="C6" s="73"/>
      <c r="D6" s="73"/>
      <c r="E6" s="74" t="s">
        <v>15</v>
      </c>
      <c r="F6" s="74"/>
      <c r="G6" s="74"/>
      <c r="H6" s="75" t="s">
        <v>16</v>
      </c>
      <c r="I6" s="75"/>
      <c r="K6" s="19"/>
      <c r="L6" s="19"/>
      <c r="N6" s="20" t="s">
        <v>17</v>
      </c>
      <c r="O6" s="20" t="s">
        <v>18</v>
      </c>
    </row>
    <row r="7" spans="1:15" ht="30" customHeight="1">
      <c r="A7" s="16" t="s">
        <v>19</v>
      </c>
      <c r="B7" s="17" t="s">
        <v>20</v>
      </c>
      <c r="C7" s="17" t="s">
        <v>21</v>
      </c>
      <c r="D7" s="17" t="s">
        <v>22</v>
      </c>
      <c r="E7" s="18" t="s">
        <v>23</v>
      </c>
      <c r="F7" s="18" t="s">
        <v>24</v>
      </c>
      <c r="G7" s="18" t="s">
        <v>25</v>
      </c>
      <c r="H7" s="21" t="s">
        <v>26</v>
      </c>
      <c r="I7" s="21" t="s">
        <v>27</v>
      </c>
      <c r="K7" s="19"/>
      <c r="L7" s="19"/>
      <c r="N7" s="9" t="s">
        <v>28</v>
      </c>
      <c r="O7" s="9" t="s">
        <v>29</v>
      </c>
    </row>
    <row r="8" spans="1:15" s="26" customFormat="1" ht="25.5" customHeight="1">
      <c r="A8" s="22" t="s">
        <v>30</v>
      </c>
      <c r="B8" s="23" t="s">
        <v>31</v>
      </c>
      <c r="C8" s="23"/>
      <c r="D8" s="23" t="s">
        <v>32</v>
      </c>
      <c r="E8" s="24" t="s">
        <v>33</v>
      </c>
      <c r="F8" s="24" t="s">
        <v>33</v>
      </c>
      <c r="G8" s="24" t="s">
        <v>34</v>
      </c>
      <c r="H8" s="25" t="s">
        <v>35</v>
      </c>
      <c r="I8" s="25" t="s">
        <v>36</v>
      </c>
      <c r="K8" s="10"/>
      <c r="L8" s="10"/>
      <c r="N8" s="9" t="s">
        <v>37</v>
      </c>
      <c r="O8" s="9" t="s">
        <v>38</v>
      </c>
    </row>
    <row r="9" spans="1:15" s="26" customFormat="1" ht="12.75" customHeight="1">
      <c r="A9" s="22" t="s">
        <v>39</v>
      </c>
      <c r="B9" s="27" t="s">
        <v>8</v>
      </c>
      <c r="C9" s="27" t="s">
        <v>8</v>
      </c>
      <c r="D9" s="27" t="s">
        <v>8</v>
      </c>
      <c r="E9" s="27" t="s">
        <v>40</v>
      </c>
      <c r="F9" s="27" t="s">
        <v>40</v>
      </c>
      <c r="G9" s="27" t="s">
        <v>41</v>
      </c>
      <c r="H9" s="27" t="s">
        <v>42</v>
      </c>
      <c r="I9" s="27" t="s">
        <v>43</v>
      </c>
      <c r="K9" s="10"/>
      <c r="L9" s="10"/>
      <c r="N9" s="28" t="s">
        <v>44</v>
      </c>
      <c r="O9" s="28" t="s">
        <v>45</v>
      </c>
    </row>
    <row r="10" spans="1:15" ht="12.75" customHeight="1">
      <c r="A10" s="29" t="s">
        <v>46</v>
      </c>
      <c r="B10" s="30">
        <v>0.03819444444444444</v>
      </c>
      <c r="C10" s="30">
        <v>0.03819444444444444</v>
      </c>
      <c r="D10" s="31">
        <v>0.03819444444444445</v>
      </c>
      <c r="E10" s="30">
        <v>0.027777777777777776</v>
      </c>
      <c r="F10" s="30">
        <v>0.027777777777777776</v>
      </c>
      <c r="G10" s="30">
        <v>0.034722222222222224</v>
      </c>
      <c r="H10" s="30">
        <v>0.03125</v>
      </c>
      <c r="I10" s="30">
        <v>0.03819444444444444</v>
      </c>
      <c r="K10" s="19"/>
      <c r="L10" s="19"/>
      <c r="N10" s="15" t="s">
        <v>47</v>
      </c>
      <c r="O10" s="15" t="s">
        <v>48</v>
      </c>
    </row>
    <row r="11" spans="1:15" ht="12.75" customHeight="1">
      <c r="A11" s="29" t="s">
        <v>49</v>
      </c>
      <c r="B11" s="30">
        <v>0.03819444444444444</v>
      </c>
      <c r="C11" s="30">
        <v>0.03819444444444444</v>
      </c>
      <c r="D11" s="31">
        <v>0.03819444444444445</v>
      </c>
      <c r="E11" s="30">
        <v>0.027777777777777776</v>
      </c>
      <c r="F11" s="30">
        <v>0.027777777777777776</v>
      </c>
      <c r="G11" s="30">
        <v>0.034722222222222224</v>
      </c>
      <c r="H11" s="30">
        <v>0.03125</v>
      </c>
      <c r="I11" s="30">
        <v>0.03819444444444444</v>
      </c>
      <c r="K11" s="19"/>
      <c r="L11" s="19"/>
      <c r="N11" s="20" t="s">
        <v>50</v>
      </c>
      <c r="O11" s="20" t="s">
        <v>51</v>
      </c>
    </row>
    <row r="12" spans="1:15" ht="24" customHeight="1">
      <c r="A12" s="29" t="s">
        <v>52</v>
      </c>
      <c r="B12" s="32">
        <f aca="true" t="shared" si="0" ref="B12:I12">$B$4-SUM(B10:B11)</f>
        <v>0.15277777777777773</v>
      </c>
      <c r="C12" s="32">
        <f t="shared" si="0"/>
        <v>0.15277777777777773</v>
      </c>
      <c r="D12" s="32">
        <f t="shared" si="0"/>
        <v>0.15277777777777773</v>
      </c>
      <c r="E12" s="32">
        <f t="shared" si="0"/>
        <v>0.17361111111111108</v>
      </c>
      <c r="F12" s="32">
        <f t="shared" si="0"/>
        <v>0.17361111111111108</v>
      </c>
      <c r="G12" s="32">
        <f t="shared" si="0"/>
        <v>0.15972222222222218</v>
      </c>
      <c r="H12" s="32">
        <f t="shared" si="0"/>
        <v>0.16666666666666663</v>
      </c>
      <c r="I12" s="32">
        <f t="shared" si="0"/>
        <v>0.15277777777777773</v>
      </c>
      <c r="K12" s="10"/>
      <c r="L12" s="10"/>
      <c r="N12" s="9" t="s">
        <v>53</v>
      </c>
      <c r="O12" s="9" t="s">
        <v>40</v>
      </c>
    </row>
    <row r="13" spans="1:15" ht="12.75" customHeight="1">
      <c r="A13" s="29" t="s">
        <v>54</v>
      </c>
      <c r="B13" s="30">
        <v>0.0020833333333333333</v>
      </c>
      <c r="C13" s="30">
        <v>0</v>
      </c>
      <c r="D13" s="30">
        <v>0.003472222222222222</v>
      </c>
      <c r="E13" s="30">
        <v>0.003472222222222222</v>
      </c>
      <c r="F13" s="30">
        <v>0.003472222222222222</v>
      </c>
      <c r="G13" s="30">
        <v>0</v>
      </c>
      <c r="H13" s="30">
        <v>0.003472222222222222</v>
      </c>
      <c r="I13" s="30">
        <v>0.003472222222222222</v>
      </c>
      <c r="K13" s="10"/>
      <c r="L13" s="10"/>
      <c r="N13" s="9" t="s">
        <v>55</v>
      </c>
      <c r="O13" s="9" t="s">
        <v>56</v>
      </c>
    </row>
    <row r="14" spans="1:15" ht="24" customHeight="1">
      <c r="A14" s="29" t="s">
        <v>57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0.006944444444444444</v>
      </c>
      <c r="H14" s="30">
        <v>0</v>
      </c>
      <c r="I14" s="30">
        <v>0</v>
      </c>
      <c r="K14" s="10"/>
      <c r="L14" s="10"/>
      <c r="N14" s="9" t="s">
        <v>58</v>
      </c>
      <c r="O14" s="9" t="s">
        <v>41</v>
      </c>
    </row>
    <row r="15" spans="1:15" ht="24" customHeight="1">
      <c r="A15" s="29" t="s">
        <v>59</v>
      </c>
      <c r="B15" s="30">
        <v>0.008333333333333333</v>
      </c>
      <c r="C15" s="30">
        <v>0.003472222222222222</v>
      </c>
      <c r="D15" s="30">
        <v>0.006944444444444444</v>
      </c>
      <c r="E15" s="30">
        <v>0.006944444444444444</v>
      </c>
      <c r="F15" s="30">
        <v>0.006944444444444444</v>
      </c>
      <c r="G15" s="30">
        <v>0.006944444444444444</v>
      </c>
      <c r="H15" s="30">
        <v>0.010416666666666666</v>
      </c>
      <c r="I15" s="30">
        <v>0.006944444444444444</v>
      </c>
      <c r="K15" s="10"/>
      <c r="L15" s="10"/>
      <c r="N15" s="9" t="s">
        <v>60</v>
      </c>
      <c r="O15" s="9" t="s">
        <v>61</v>
      </c>
    </row>
    <row r="16" spans="1:15" ht="25.5" customHeight="1">
      <c r="A16" s="33" t="s">
        <v>62</v>
      </c>
      <c r="B16" s="34">
        <f aca="true" t="shared" si="1" ref="B16:I16">SUM(B13:B15)</f>
        <v>0.010416666666666666</v>
      </c>
      <c r="C16" s="34">
        <f t="shared" si="1"/>
        <v>0.003472222222222222</v>
      </c>
      <c r="D16" s="34">
        <f t="shared" si="1"/>
        <v>0.010416666666666666</v>
      </c>
      <c r="E16" s="34">
        <f t="shared" si="1"/>
        <v>0.010416666666666666</v>
      </c>
      <c r="F16" s="34">
        <f t="shared" si="1"/>
        <v>0.010416666666666666</v>
      </c>
      <c r="G16" s="34">
        <f t="shared" si="1"/>
        <v>0.013888888888888888</v>
      </c>
      <c r="H16" s="34">
        <f t="shared" si="1"/>
        <v>0.013888888888888888</v>
      </c>
      <c r="I16" s="34">
        <f t="shared" si="1"/>
        <v>0.010416666666666666</v>
      </c>
      <c r="K16" s="10"/>
      <c r="L16" s="10"/>
      <c r="N16" s="9" t="s">
        <v>63</v>
      </c>
      <c r="O16" s="9" t="s">
        <v>64</v>
      </c>
    </row>
    <row r="17" spans="1:15" ht="24" customHeight="1">
      <c r="A17" s="29" t="s">
        <v>65</v>
      </c>
      <c r="B17" s="76">
        <v>32</v>
      </c>
      <c r="C17" s="76"/>
      <c r="D17" s="76"/>
      <c r="E17" s="76"/>
      <c r="F17" s="76"/>
      <c r="G17" s="76"/>
      <c r="H17" s="76"/>
      <c r="I17" s="76"/>
      <c r="K17" s="10"/>
      <c r="L17" s="10"/>
      <c r="N17" s="9" t="s">
        <v>66</v>
      </c>
      <c r="O17" s="9" t="s">
        <v>43</v>
      </c>
    </row>
    <row r="18" spans="1:15" ht="24" customHeight="1">
      <c r="A18" s="29" t="s">
        <v>67</v>
      </c>
      <c r="B18" s="35">
        <v>3</v>
      </c>
      <c r="C18" s="36">
        <v>1</v>
      </c>
      <c r="D18" s="35">
        <v>4</v>
      </c>
      <c r="E18" s="35">
        <v>3</v>
      </c>
      <c r="F18" s="35">
        <v>3</v>
      </c>
      <c r="G18" s="37">
        <v>3</v>
      </c>
      <c r="H18" s="37">
        <v>4</v>
      </c>
      <c r="I18" s="38">
        <v>3</v>
      </c>
      <c r="J18" s="39">
        <f>SUM(B18:I18)</f>
        <v>24</v>
      </c>
      <c r="K18" s="10"/>
      <c r="L18" s="10"/>
      <c r="N18" s="40" t="s">
        <v>68</v>
      </c>
      <c r="O18" s="40" t="s">
        <v>42</v>
      </c>
    </row>
    <row r="19" spans="1:15" ht="38.25" customHeight="1">
      <c r="A19" s="29" t="s">
        <v>69</v>
      </c>
      <c r="B19" s="41" t="s">
        <v>70</v>
      </c>
      <c r="C19" s="42" t="s">
        <v>71</v>
      </c>
      <c r="D19" s="42" t="s">
        <v>72</v>
      </c>
      <c r="E19" s="43" t="s">
        <v>73</v>
      </c>
      <c r="F19" s="42" t="s">
        <v>74</v>
      </c>
      <c r="G19" s="44" t="s">
        <v>75</v>
      </c>
      <c r="H19" s="44" t="s">
        <v>76</v>
      </c>
      <c r="I19" s="42" t="s">
        <v>77</v>
      </c>
      <c r="K19" s="10"/>
      <c r="L19" s="10"/>
      <c r="N19" s="9" t="s">
        <v>78</v>
      </c>
      <c r="O19" s="9" t="s">
        <v>79</v>
      </c>
    </row>
    <row r="20" spans="1:15" ht="25.5" customHeight="1">
      <c r="A20" s="29" t="s">
        <v>80</v>
      </c>
      <c r="B20" s="45">
        <f aca="true" t="shared" si="2" ref="B20:I20">($B$17*B16)</f>
        <v>0.3333333333333333</v>
      </c>
      <c r="C20" s="46">
        <f t="shared" si="2"/>
        <v>0.1111111111111111</v>
      </c>
      <c r="D20" s="46">
        <f t="shared" si="2"/>
        <v>0.3333333333333333</v>
      </c>
      <c r="E20" s="46">
        <f t="shared" si="2"/>
        <v>0.3333333333333333</v>
      </c>
      <c r="F20" s="45">
        <f t="shared" si="2"/>
        <v>0.3333333333333333</v>
      </c>
      <c r="G20" s="45">
        <f t="shared" si="2"/>
        <v>0.4444444444444444</v>
      </c>
      <c r="H20" s="45">
        <f>($B$17*H16)</f>
        <v>0.4444444444444444</v>
      </c>
      <c r="I20" s="45">
        <f t="shared" si="2"/>
        <v>0.3333333333333333</v>
      </c>
      <c r="K20" s="10"/>
      <c r="L20" s="10"/>
      <c r="N20" s="47" t="s">
        <v>81</v>
      </c>
      <c r="O20" s="47" t="s">
        <v>82</v>
      </c>
    </row>
    <row r="21" spans="1:12" ht="25.5" customHeight="1">
      <c r="A21" s="29" t="s">
        <v>83</v>
      </c>
      <c r="B21" s="45">
        <f aca="true" t="shared" si="3" ref="B21:I21">B20/B18</f>
        <v>0.1111111111111111</v>
      </c>
      <c r="C21" s="46">
        <f t="shared" si="3"/>
        <v>0.1111111111111111</v>
      </c>
      <c r="D21" s="46">
        <f t="shared" si="3"/>
        <v>0.08333333333333333</v>
      </c>
      <c r="E21" s="46">
        <f t="shared" si="3"/>
        <v>0.1111111111111111</v>
      </c>
      <c r="F21" s="45">
        <f t="shared" si="3"/>
        <v>0.1111111111111111</v>
      </c>
      <c r="G21" s="45">
        <f t="shared" si="3"/>
        <v>0.14814814814814814</v>
      </c>
      <c r="H21" s="45">
        <f>H20/H18</f>
        <v>0.1111111111111111</v>
      </c>
      <c r="I21" s="46">
        <f t="shared" si="3"/>
        <v>0.1111111111111111</v>
      </c>
      <c r="K21" s="48"/>
      <c r="L21" s="48"/>
    </row>
    <row r="22" spans="1:9" ht="15" customHeight="1">
      <c r="A22" s="29" t="s">
        <v>84</v>
      </c>
      <c r="B22" s="45">
        <f aca="true" t="shared" si="4" ref="B22:I22">B12-B21</f>
        <v>0.04166666666666663</v>
      </c>
      <c r="C22" s="46">
        <f t="shared" si="4"/>
        <v>0.04166666666666663</v>
      </c>
      <c r="D22" s="46">
        <f t="shared" si="4"/>
        <v>0.0694444444444444</v>
      </c>
      <c r="E22" s="46">
        <f t="shared" si="4"/>
        <v>0.06249999999999997</v>
      </c>
      <c r="F22" s="45">
        <f t="shared" si="4"/>
        <v>0.06249999999999997</v>
      </c>
      <c r="G22" s="45">
        <f t="shared" si="4"/>
        <v>0.011574074074074042</v>
      </c>
      <c r="H22" s="46">
        <f t="shared" si="4"/>
        <v>0.055555555555555525</v>
      </c>
      <c r="I22" s="46">
        <f t="shared" si="4"/>
        <v>0.04166666666666663</v>
      </c>
    </row>
    <row r="23" spans="1:9" ht="12.75" customHeight="1">
      <c r="A23" s="29" t="s">
        <v>85</v>
      </c>
      <c r="B23" s="49"/>
      <c r="C23" s="50"/>
      <c r="D23" s="50"/>
      <c r="E23" s="50"/>
      <c r="F23" s="49"/>
      <c r="G23" s="49"/>
      <c r="H23" s="49"/>
      <c r="I23" s="50"/>
    </row>
    <row r="24" spans="1:9" ht="12.75" customHeight="1">
      <c r="A24" s="29" t="s">
        <v>86</v>
      </c>
      <c r="B24" s="51"/>
      <c r="C24" s="51"/>
      <c r="D24" s="51"/>
      <c r="E24" s="52" t="s">
        <v>87</v>
      </c>
      <c r="F24" s="51"/>
      <c r="G24" s="51" t="s">
        <v>87</v>
      </c>
      <c r="H24" s="51"/>
      <c r="I24" s="51" t="s">
        <v>87</v>
      </c>
    </row>
    <row r="25" spans="1:9" ht="12.75" customHeight="1">
      <c r="A25" s="29" t="s">
        <v>88</v>
      </c>
      <c r="B25" s="53" t="s">
        <v>89</v>
      </c>
      <c r="C25" s="54" t="s">
        <v>89</v>
      </c>
      <c r="D25" s="54" t="s">
        <v>89</v>
      </c>
      <c r="E25" s="55" t="s">
        <v>89</v>
      </c>
      <c r="F25" s="55" t="s">
        <v>89</v>
      </c>
      <c r="G25" s="44" t="s">
        <v>89</v>
      </c>
      <c r="H25" s="44" t="s">
        <v>89</v>
      </c>
      <c r="I25" s="56" t="s">
        <v>89</v>
      </c>
    </row>
    <row r="26" spans="1:9" ht="12.75" customHeight="1">
      <c r="A26" s="29" t="s">
        <v>90</v>
      </c>
      <c r="B26" s="36"/>
      <c r="C26" s="36"/>
      <c r="D26" s="36"/>
      <c r="E26" s="42"/>
      <c r="F26" s="42"/>
      <c r="G26" s="42"/>
      <c r="H26" s="42"/>
      <c r="I26" s="54"/>
    </row>
    <row r="28" spans="2:6" ht="30" customHeight="1">
      <c r="B28" s="44" t="s">
        <v>91</v>
      </c>
      <c r="C28" s="44" t="s">
        <v>92</v>
      </c>
      <c r="D28" s="57" t="s">
        <v>93</v>
      </c>
      <c r="E28" s="58" t="s">
        <v>94</v>
      </c>
      <c r="F28" s="59" t="s">
        <v>95</v>
      </c>
    </row>
    <row r="29" spans="1:8" ht="25.5" customHeight="1">
      <c r="A29" s="60" t="s">
        <v>96</v>
      </c>
      <c r="B29" s="45">
        <f>SUM(B16:I16)</f>
        <v>0.08333333333333333</v>
      </c>
      <c r="C29" s="45">
        <f>SUM(B16:I16)</f>
        <v>0.08333333333333333</v>
      </c>
      <c r="D29" s="61">
        <f>B17</f>
        <v>32</v>
      </c>
      <c r="E29" s="62">
        <v>8</v>
      </c>
      <c r="F29" s="63">
        <f>SUM(B18:I18)</f>
        <v>24</v>
      </c>
      <c r="G29" s="64"/>
      <c r="H29" s="64"/>
    </row>
    <row r="30" spans="1:6" ht="12.75" customHeight="1">
      <c r="A30" s="60" t="s">
        <v>97</v>
      </c>
      <c r="B30" s="45"/>
      <c r="C30" s="45"/>
      <c r="D30" s="61" t="s">
        <v>98</v>
      </c>
      <c r="E30" s="62"/>
      <c r="F30" s="65"/>
    </row>
    <row r="31" spans="1:6" ht="12.75" customHeight="1">
      <c r="A31" s="60" t="s">
        <v>99</v>
      </c>
      <c r="B31" s="66">
        <v>0.11805555555555557</v>
      </c>
      <c r="C31" s="66">
        <v>0.15277777777777776</v>
      </c>
      <c r="D31" s="67">
        <f>D29/F29</f>
        <v>1.3333333333333333</v>
      </c>
      <c r="E31" s="68"/>
      <c r="F31" s="69"/>
    </row>
    <row r="32" spans="1:3" ht="12.75" customHeight="1">
      <c r="A32" s="60" t="s">
        <v>100</v>
      </c>
      <c r="B32" s="45">
        <v>0.013888888888888888</v>
      </c>
      <c r="C32" s="45">
        <v>0.013888888888888888</v>
      </c>
    </row>
    <row r="33" spans="1:3" ht="27.75" customHeight="1">
      <c r="A33" s="70" t="s">
        <v>101</v>
      </c>
      <c r="B33" s="32">
        <f>SUM(B29:B32)</f>
        <v>0.2152777777777778</v>
      </c>
      <c r="C33" s="32">
        <f>SUM(C29:C32)</f>
        <v>0.25</v>
      </c>
    </row>
    <row r="34" ht="15" customHeight="1">
      <c r="B34" s="7">
        <v>0.041666666666666664</v>
      </c>
    </row>
    <row r="35" spans="1:9" ht="12.75" customHeight="1">
      <c r="A35" s="1" t="s">
        <v>102</v>
      </c>
      <c r="B35" s="71">
        <f aca="true" t="shared" si="5" ref="B35:I35">($B$34/B16)*B18</f>
        <v>12</v>
      </c>
      <c r="C35" s="71">
        <f t="shared" si="5"/>
        <v>12</v>
      </c>
      <c r="D35" s="71">
        <f t="shared" si="5"/>
        <v>16</v>
      </c>
      <c r="E35" s="71">
        <f t="shared" si="5"/>
        <v>12</v>
      </c>
      <c r="F35" s="71">
        <f t="shared" si="5"/>
        <v>12</v>
      </c>
      <c r="G35" s="71">
        <f t="shared" si="5"/>
        <v>9</v>
      </c>
      <c r="H35" s="71">
        <f t="shared" si="5"/>
        <v>12</v>
      </c>
      <c r="I35" s="71">
        <f t="shared" si="5"/>
        <v>12</v>
      </c>
    </row>
    <row r="65536" ht="12.75" customHeight="1"/>
  </sheetData>
  <sheetProtection selectLockedCells="1" selectUnlockedCells="1"/>
  <mergeCells count="5">
    <mergeCell ref="B1:I1"/>
    <mergeCell ref="B6:D6"/>
    <mergeCell ref="E6:G6"/>
    <mergeCell ref="H6:I6"/>
    <mergeCell ref="B17:I17"/>
  </mergeCells>
  <conditionalFormatting sqref="B33:C33">
    <cfRule type="cellIs" priority="1" dxfId="8" operator="lessThan" stopIfTrue="1">
      <formula>$B$4-0.0417</formula>
    </cfRule>
    <cfRule type="cellIs" priority="2" dxfId="7" operator="between" stopIfTrue="1">
      <formula>$B$4-0.0417</formula>
      <formula>$B$4</formula>
    </cfRule>
    <cfRule type="cellIs" priority="3" dxfId="6" operator="greaterThan" stopIfTrue="1">
      <formula>$B$4</formula>
    </cfRule>
  </conditionalFormatting>
  <conditionalFormatting sqref="B22:C22 E22:I22">
    <cfRule type="cellIs" priority="4" dxfId="2" operator="greaterThan" stopIfTrue="1">
      <formula>0.0416666666666667</formula>
    </cfRule>
    <cfRule type="cellIs" priority="5" dxfId="1" operator="between" stopIfTrue="1">
      <formula>0.0416666666666667</formula>
      <formula>0</formula>
    </cfRule>
    <cfRule type="cellIs" priority="6" dxfId="0" operator="lessThan" stopIfTrue="1">
      <formula>0</formula>
    </cfRule>
  </conditionalFormatting>
  <conditionalFormatting sqref="D22">
    <cfRule type="cellIs" priority="7" dxfId="2" operator="greaterThan" stopIfTrue="1">
      <formula>0.0416666666666667</formula>
    </cfRule>
    <cfRule type="cellIs" priority="8" dxfId="1" operator="between" stopIfTrue="1">
      <formula>0.0416666666666667</formula>
      <formula>0</formula>
    </cfRule>
    <cfRule type="cellIs" priority="9" dxfId="0" operator="lessThan" stopIfTrue="1">
      <formula>0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Sébastien Decroix</cp:lastModifiedBy>
  <dcterms:modified xsi:type="dcterms:W3CDTF">2018-02-15T16:33:40Z</dcterms:modified>
  <cp:category/>
  <cp:version/>
  <cp:contentType/>
  <cp:contentStatus/>
</cp:coreProperties>
</file>