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medi 11-12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<sst xmlns="http://schemas.openxmlformats.org/spreadsheetml/2006/main" count="82" uniqueCount="68">
  <si>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11-12 ans SAMEDI</t>
  </si>
  <si>
    <t>Plage horaire</t>
  </si>
  <si>
    <t>Départ</t>
  </si>
  <si>
    <t>Arrivée</t>
  </si>
  <si>
    <t>Ville</t>
  </si>
  <si>
    <t>RONCQ</t>
  </si>
  <si>
    <t>BONDUES</t>
  </si>
  <si>
    <t>BOUSBECQUE</t>
  </si>
  <si>
    <t>Epreuves</t>
  </si>
  <si>
    <t>Boule ferrée</t>
  </si>
  <si>
    <t>Natation</t>
  </si>
  <si>
    <t>Volley</t>
  </si>
  <si>
    <t>Botanique</t>
  </si>
  <si>
    <t>Ultimate</t>
  </si>
  <si>
    <t>Tir à l'arc</t>
  </si>
  <si>
    <t>Tennis</t>
  </si>
  <si>
    <t>Foot</t>
  </si>
  <si>
    <t>Lieu</t>
  </si>
  <si>
    <t>Rue Latérale</t>
  </si>
  <si>
    <t>Piscine</t>
  </si>
  <si>
    <t>Salle Stélandre</t>
  </si>
  <si>
    <t>Septentrion</t>
  </si>
  <si>
    <t>Complexe sportif</t>
  </si>
  <si>
    <t>Secteur</t>
  </si>
  <si>
    <t>R1</t>
  </si>
  <si>
    <t>R2</t>
  </si>
  <si>
    <t>R3</t>
  </si>
  <si>
    <t>BD4</t>
  </si>
  <si>
    <t>BS1</t>
  </si>
  <si>
    <t>Temps arrivée</t>
  </si>
  <si>
    <t>Temps de retour le soir</t>
  </si>
  <si>
    <t>Temps disponible pour l'épreuve</t>
  </si>
  <si>
    <t>Temps d'explication de l'épreuve</t>
  </si>
  <si>
    <t>Temps de préparation de l'équipe</t>
  </si>
  <si>
    <t>Temps d'épreuve par équipe</t>
  </si>
  <si>
    <t>Temps total par équipe pour l'épreuve</t>
  </si>
  <si>
    <t>Nombre d'équipes</t>
  </si>
  <si>
    <t>Nombre de ressources / capacité</t>
  </si>
  <si>
    <t>Déroulement de l'épreuve</t>
  </si>
  <si>
    <t>2 couloirs, 2 éq/couloir</t>
  </si>
  <si>
    <t>2 terrains, 1 par éq</t>
  </si>
  <si>
    <t>2 courts, 1 par éq</t>
  </si>
  <si>
    <t>3 ateliers identiques</t>
  </si>
  <si>
    <t>Temps maxi pour toutes les équipes</t>
  </si>
  <si>
    <t>Temps nécessaire pour toutes les équipes</t>
  </si>
  <si>
    <t>Faisabilité (marge de manœuvre)</t>
  </si>
  <si>
    <t>Temps manquant</t>
  </si>
  <si>
    <t>Décalage équipes</t>
  </si>
  <si>
    <t>10'</t>
  </si>
  <si>
    <t>Alternance autre catégorie</t>
  </si>
  <si>
    <t>non</t>
  </si>
  <si>
    <t>Concordance fiche technique</t>
  </si>
  <si>
    <t>Parcours simple</t>
  </si>
  <si>
    <t>Parcours complexe</t>
  </si>
  <si>
    <t>Nbr d'équipe</t>
  </si>
  <si>
    <t>Nbr d'épreuve</t>
  </si>
  <si>
    <t>Nbr de capacité d'accueil</t>
  </si>
  <si>
    <t>Temps total d'épreuves pour 1 équipe</t>
  </si>
  <si>
    <t>Repas équipe</t>
  </si>
  <si>
    <t>Décalage</t>
  </si>
  <si>
    <t>Temps mini de déplacement</t>
  </si>
  <si>
    <t>Décalage dernière équipe</t>
  </si>
  <si>
    <t>Temps total activités d'une équipe</t>
  </si>
  <si>
    <t>Capacité heure théorique</t>
  </si>
  <si>
    <t>2 ateliers identiques
Expli pdt ép</t>
  </si>
  <si>
    <t>3 parcours identiques</t>
  </si>
  <si>
    <t>Mise à jour : 26/12/17 par SD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</si>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</sst>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\hmm"/>
    <numFmt numFmtId="165" formatCode="[mm]\'"/>
    <numFmt numFmtId="166" formatCode="[mm]&quot;mn&quot;"/>
    <numFmt numFmtId="167" formatCode="0.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34" borderId="0" xfId="50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6" fillId="34" borderId="0" xfId="50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164" fontId="3" fillId="37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164" fontId="0" fillId="38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3" fillId="39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51"/>
          <bgColor indexed="52"/>
        </patternFill>
      </fill>
    </dxf>
    <dxf>
      <font>
        <b/>
        <i val="0"/>
        <color indexed="63"/>
      </font>
      <fill>
        <patternFill patternType="solid">
          <fgColor indexed="21"/>
          <bgColor indexed="57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51"/>
          <bgColor indexed="52"/>
        </patternFill>
      </fill>
    </dxf>
    <dxf>
      <font>
        <b val="0"/>
        <color indexed="8"/>
      </font>
      <fill>
        <patternFill patternType="solid">
          <fgColor indexed="21"/>
          <bgColor indexed="57"/>
        </patternFill>
      </fill>
    </dxf>
    <dxf>
      <font>
        <b/>
        <i val="0"/>
        <color rgb="FF000000"/>
      </font>
      <fill>
        <patternFill patternType="solid">
          <fgColor rgb="FF008080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3">
      <selection activeCell="B19" sqref="B19"/>
    </sheetView>
  </sheetViews>
  <sheetFormatPr defaultColWidth="11.421875" defaultRowHeight="7.5" customHeight="1"/>
  <cols>
    <col min="1" max="1" width="25.7109375" style="1" customWidth="1"/>
    <col min="2" max="9" width="12.7109375" style="1" customWidth="1"/>
    <col min="10" max="10" width="5.7109375" style="1" hidden="1" customWidth="1"/>
    <col min="11" max="11" width="19.7109375" style="1" customWidth="1"/>
    <col min="12" max="12" width="6.8515625" style="1" customWidth="1"/>
    <col min="13" max="16384" width="11.421875" style="1" customWidth="1"/>
  </cols>
  <sheetData>
    <row r="1" spans="1:6" ht="15.75">
      <c r="A1" s="2" t="s">
        <v>0</v>
      </c>
      <c r="B1" s="73" t="s">
        <v>66</v>
      </c>
      <c r="C1" s="73"/>
      <c r="D1" s="73"/>
      <c r="E1" s="74"/>
      <c r="F1" s="74"/>
    </row>
    <row r="3" spans="1:6" ht="12.75">
      <c r="A3" s="3" t="s">
        <v>1</v>
      </c>
      <c r="B3" s="4">
        <v>0.5625</v>
      </c>
      <c r="C3" s="4">
        <v>0.7916666666666666</v>
      </c>
      <c r="D3" s="4"/>
      <c r="E3" s="4"/>
      <c r="F3" s="4"/>
    </row>
    <row r="4" spans="2:6" ht="12.75">
      <c r="B4" s="5">
        <f>C3-B3</f>
        <v>0.22916666666666663</v>
      </c>
      <c r="C4" s="5"/>
      <c r="D4" s="5"/>
      <c r="E4" s="6" t="s">
        <v>2</v>
      </c>
      <c r="F4" s="7"/>
    </row>
    <row r="5" spans="4:12" ht="12.75">
      <c r="D5" s="8"/>
      <c r="E5" s="6" t="s">
        <v>3</v>
      </c>
      <c r="F5" s="7"/>
      <c r="G5" s="9"/>
      <c r="K5" s="10"/>
      <c r="L5" s="10"/>
    </row>
    <row r="6" spans="1:12" ht="12.75" customHeight="1">
      <c r="A6" s="11" t="s">
        <v>4</v>
      </c>
      <c r="B6" s="75" t="s">
        <v>5</v>
      </c>
      <c r="C6" s="75"/>
      <c r="D6" s="75"/>
      <c r="E6" s="76" t="s">
        <v>6</v>
      </c>
      <c r="F6" s="76"/>
      <c r="G6" s="77" t="s">
        <v>7</v>
      </c>
      <c r="H6" s="77"/>
      <c r="I6" s="77"/>
      <c r="K6" s="12"/>
      <c r="L6" s="12"/>
    </row>
    <row r="7" spans="1:12" ht="12.75">
      <c r="A7" s="13" t="s">
        <v>8</v>
      </c>
      <c r="B7" s="14" t="s">
        <v>9</v>
      </c>
      <c r="C7" s="14" t="s">
        <v>10</v>
      </c>
      <c r="D7" s="15" t="s">
        <v>11</v>
      </c>
      <c r="E7" s="16" t="s">
        <v>12</v>
      </c>
      <c r="F7" s="16" t="s">
        <v>13</v>
      </c>
      <c r="G7" s="17" t="s">
        <v>14</v>
      </c>
      <c r="H7" s="17" t="s">
        <v>15</v>
      </c>
      <c r="I7" s="18" t="s">
        <v>16</v>
      </c>
      <c r="K7" s="19"/>
      <c r="L7" s="19"/>
    </row>
    <row r="8" spans="1:12" s="24" customFormat="1" ht="25.5">
      <c r="A8" s="20" t="s">
        <v>17</v>
      </c>
      <c r="B8" s="21" t="s">
        <v>18</v>
      </c>
      <c r="C8" s="21" t="s">
        <v>19</v>
      </c>
      <c r="D8" s="21" t="s">
        <v>20</v>
      </c>
      <c r="E8" s="22" t="s">
        <v>21</v>
      </c>
      <c r="F8" s="22" t="s">
        <v>21</v>
      </c>
      <c r="G8" s="23" t="s">
        <v>22</v>
      </c>
      <c r="H8" s="23" t="s">
        <v>22</v>
      </c>
      <c r="I8" s="23" t="s">
        <v>22</v>
      </c>
      <c r="K8" s="19"/>
      <c r="L8" s="19"/>
    </row>
    <row r="9" spans="1:12" s="24" customFormat="1" ht="19.5" customHeight="1">
      <c r="A9" s="20" t="s">
        <v>23</v>
      </c>
      <c r="B9" s="25" t="s">
        <v>24</v>
      </c>
      <c r="C9" s="25" t="s">
        <v>25</v>
      </c>
      <c r="D9" s="25" t="s">
        <v>26</v>
      </c>
      <c r="E9" s="25" t="s">
        <v>27</v>
      </c>
      <c r="F9" s="25" t="s">
        <v>27</v>
      </c>
      <c r="G9" s="25" t="s">
        <v>28</v>
      </c>
      <c r="H9" s="26" t="s">
        <v>28</v>
      </c>
      <c r="I9" s="25" t="s">
        <v>28</v>
      </c>
      <c r="K9" s="27"/>
      <c r="L9" s="27"/>
    </row>
    <row r="10" spans="1:12" ht="19.5" customHeight="1">
      <c r="A10" s="28" t="s">
        <v>29</v>
      </c>
      <c r="B10" s="29">
        <v>0.03819444444444444</v>
      </c>
      <c r="C10" s="29">
        <v>0.041666666666666664</v>
      </c>
      <c r="D10" s="29">
        <v>0.034722222222222224</v>
      </c>
      <c r="E10" s="29">
        <v>0.020833333333333332</v>
      </c>
      <c r="F10" s="29">
        <v>0.020833333333333332</v>
      </c>
      <c r="G10" s="29">
        <v>0.041666666666666664</v>
      </c>
      <c r="H10" s="30">
        <v>0.041666666666666664</v>
      </c>
      <c r="I10" s="29">
        <v>0.041666666666666664</v>
      </c>
      <c r="K10" s="27"/>
      <c r="L10" s="27"/>
    </row>
    <row r="11" spans="1:12" ht="19.5" customHeight="1">
      <c r="A11" s="28" t="s">
        <v>30</v>
      </c>
      <c r="B11" s="29">
        <v>0.03819444444444444</v>
      </c>
      <c r="C11" s="29">
        <v>0.041666666666666664</v>
      </c>
      <c r="D11" s="29">
        <v>0.034722222222222224</v>
      </c>
      <c r="E11" s="29">
        <v>0.020833333333333332</v>
      </c>
      <c r="F11" s="29">
        <v>0.020833333333333332</v>
      </c>
      <c r="G11" s="29">
        <v>0.041666666666666664</v>
      </c>
      <c r="H11" s="30">
        <v>0.041666666666666664</v>
      </c>
      <c r="I11" s="29">
        <v>0.041666666666666664</v>
      </c>
      <c r="K11" s="19"/>
      <c r="L11" s="19"/>
    </row>
    <row r="12" spans="1:12" ht="19.5" customHeight="1">
      <c r="A12" s="31" t="s">
        <v>31</v>
      </c>
      <c r="B12" s="32">
        <f aca="true" t="shared" si="0" ref="B12:I12">$B$4-SUM(B10:B11)</f>
        <v>0.15277777777777773</v>
      </c>
      <c r="C12" s="32">
        <f t="shared" si="0"/>
        <v>0.14583333333333331</v>
      </c>
      <c r="D12" s="32">
        <f t="shared" si="0"/>
        <v>0.15972222222222218</v>
      </c>
      <c r="E12" s="32">
        <f t="shared" si="0"/>
        <v>0.18749999999999997</v>
      </c>
      <c r="F12" s="32">
        <f t="shared" si="0"/>
        <v>0.18749999999999997</v>
      </c>
      <c r="G12" s="32">
        <f t="shared" si="0"/>
        <v>0.14583333333333331</v>
      </c>
      <c r="H12" s="32">
        <f t="shared" si="0"/>
        <v>0.14583333333333331</v>
      </c>
      <c r="I12" s="32">
        <f t="shared" si="0"/>
        <v>0.14583333333333331</v>
      </c>
      <c r="K12" s="19"/>
      <c r="L12" s="19"/>
    </row>
    <row r="13" spans="1:12" ht="19.5" customHeight="1">
      <c r="A13" s="31" t="s">
        <v>32</v>
      </c>
      <c r="B13" s="30">
        <v>0.001388888888888889</v>
      </c>
      <c r="C13" s="30">
        <v>0</v>
      </c>
      <c r="D13" s="30">
        <v>0.003472222222222222</v>
      </c>
      <c r="E13" s="30">
        <v>0.003472222222222222</v>
      </c>
      <c r="F13" s="33">
        <v>0.003472222222222222</v>
      </c>
      <c r="G13" s="29">
        <v>0.003472222222222222</v>
      </c>
      <c r="H13" s="30">
        <v>0.001388888888888889</v>
      </c>
      <c r="I13" s="33">
        <v>0.001388888888888889</v>
      </c>
      <c r="K13" s="27"/>
      <c r="L13" s="27"/>
    </row>
    <row r="14" spans="1:12" ht="19.5" customHeight="1">
      <c r="A14" s="31" t="s">
        <v>33</v>
      </c>
      <c r="B14" s="30">
        <v>0</v>
      </c>
      <c r="C14" s="30">
        <v>0.013888888888888888</v>
      </c>
      <c r="D14" s="30">
        <v>0</v>
      </c>
      <c r="E14" s="30">
        <v>0</v>
      </c>
      <c r="F14" s="33">
        <v>0</v>
      </c>
      <c r="G14" s="30">
        <v>0</v>
      </c>
      <c r="H14" s="30">
        <v>0</v>
      </c>
      <c r="I14" s="33">
        <v>0</v>
      </c>
      <c r="K14" s="27"/>
      <c r="L14" s="27"/>
    </row>
    <row r="15" spans="1:12" ht="19.5" customHeight="1">
      <c r="A15" s="28" t="s">
        <v>34</v>
      </c>
      <c r="B15" s="30">
        <v>0.005555555555555556</v>
      </c>
      <c r="C15" s="30">
        <v>0.006944444444444444</v>
      </c>
      <c r="D15" s="30">
        <v>0.006944444444444444</v>
      </c>
      <c r="E15" s="33">
        <v>0.010416666666666666</v>
      </c>
      <c r="F15" s="33">
        <v>0.006944444444444444</v>
      </c>
      <c r="G15" s="33">
        <v>0.006944444444444444</v>
      </c>
      <c r="H15" s="30">
        <v>0.005555555555555556</v>
      </c>
      <c r="I15" s="33">
        <v>0.005555555555555556</v>
      </c>
      <c r="K15" s="27"/>
      <c r="L15" s="27"/>
    </row>
    <row r="16" spans="1:12" ht="25.5">
      <c r="A16" s="34" t="s">
        <v>35</v>
      </c>
      <c r="B16" s="35">
        <f aca="true" t="shared" si="1" ref="B16:I16">SUM(B13:B15)</f>
        <v>0.006944444444444445</v>
      </c>
      <c r="C16" s="35">
        <f t="shared" si="1"/>
        <v>0.020833333333333332</v>
      </c>
      <c r="D16" s="35">
        <f t="shared" si="1"/>
        <v>0.010416666666666666</v>
      </c>
      <c r="E16" s="35">
        <f t="shared" si="1"/>
        <v>0.013888888888888888</v>
      </c>
      <c r="F16" s="35">
        <f t="shared" si="1"/>
        <v>0.010416666666666666</v>
      </c>
      <c r="G16" s="35">
        <f t="shared" si="1"/>
        <v>0.010416666666666666</v>
      </c>
      <c r="H16" s="35">
        <f t="shared" si="1"/>
        <v>0.006944444444444445</v>
      </c>
      <c r="I16" s="35">
        <f t="shared" si="1"/>
        <v>0.006944444444444445</v>
      </c>
      <c r="K16" s="19"/>
      <c r="L16" s="19"/>
    </row>
    <row r="17" spans="1:12" ht="19.5" customHeight="1">
      <c r="A17" s="28" t="s">
        <v>36</v>
      </c>
      <c r="B17" s="78">
        <v>32</v>
      </c>
      <c r="C17" s="78"/>
      <c r="D17" s="78"/>
      <c r="E17" s="78"/>
      <c r="F17" s="78"/>
      <c r="G17" s="78"/>
      <c r="H17" s="78"/>
      <c r="I17" s="78"/>
      <c r="K17" s="19"/>
      <c r="L17" s="19"/>
    </row>
    <row r="18" spans="1:12" ht="25.5">
      <c r="A18" s="31" t="s">
        <v>37</v>
      </c>
      <c r="B18" s="36">
        <v>2</v>
      </c>
      <c r="C18" s="37">
        <v>8</v>
      </c>
      <c r="D18" s="37">
        <v>3</v>
      </c>
      <c r="E18" s="38">
        <v>4</v>
      </c>
      <c r="F18" s="38">
        <v>3</v>
      </c>
      <c r="G18" s="37">
        <v>3</v>
      </c>
      <c r="H18" s="37">
        <v>2</v>
      </c>
      <c r="I18" s="36">
        <v>3</v>
      </c>
      <c r="J18" s="39">
        <f>SUM(B18:I18)</f>
        <v>28</v>
      </c>
      <c r="K18" s="19"/>
      <c r="L18" s="19"/>
    </row>
    <row r="19" spans="1:12" ht="38.25">
      <c r="A19" s="31" t="s">
        <v>38</v>
      </c>
      <c r="B19" s="40"/>
      <c r="C19" s="40" t="s">
        <v>39</v>
      </c>
      <c r="D19" s="40" t="s">
        <v>40</v>
      </c>
      <c r="E19" s="41"/>
      <c r="F19" s="42" t="s">
        <v>42</v>
      </c>
      <c r="G19" s="40" t="s">
        <v>64</v>
      </c>
      <c r="H19" s="43" t="s">
        <v>41</v>
      </c>
      <c r="I19" s="44" t="s">
        <v>65</v>
      </c>
      <c r="K19" s="19"/>
      <c r="L19" s="19"/>
    </row>
    <row r="20" spans="1:12" ht="25.5">
      <c r="A20" s="31" t="s">
        <v>43</v>
      </c>
      <c r="B20" s="29">
        <f>($B$17*B16)</f>
        <v>0.22222222222222224</v>
      </c>
      <c r="C20" s="29">
        <f>($B$17*C16)</f>
        <v>0.6666666666666666</v>
      </c>
      <c r="D20" s="29">
        <f aca="true" t="shared" si="2" ref="D20:I20">($B$17*D16)</f>
        <v>0.3333333333333333</v>
      </c>
      <c r="E20" s="29">
        <f t="shared" si="2"/>
        <v>0.4444444444444444</v>
      </c>
      <c r="F20" s="29">
        <f t="shared" si="2"/>
        <v>0.3333333333333333</v>
      </c>
      <c r="G20" s="29">
        <f t="shared" si="2"/>
        <v>0.3333333333333333</v>
      </c>
      <c r="H20" s="29">
        <f t="shared" si="2"/>
        <v>0.22222222222222224</v>
      </c>
      <c r="I20" s="29">
        <f t="shared" si="2"/>
        <v>0.22222222222222224</v>
      </c>
      <c r="K20" s="19"/>
      <c r="L20" s="19"/>
    </row>
    <row r="21" spans="1:12" ht="25.5">
      <c r="A21" s="31" t="s">
        <v>44</v>
      </c>
      <c r="B21" s="29">
        <f aca="true" t="shared" si="3" ref="B21:I21">B20/B18</f>
        <v>0.11111111111111112</v>
      </c>
      <c r="C21" s="29">
        <f t="shared" si="3"/>
        <v>0.08333333333333333</v>
      </c>
      <c r="D21" s="29">
        <f t="shared" si="3"/>
        <v>0.1111111111111111</v>
      </c>
      <c r="E21" s="29">
        <f t="shared" si="3"/>
        <v>0.1111111111111111</v>
      </c>
      <c r="F21" s="29">
        <f t="shared" si="3"/>
        <v>0.1111111111111111</v>
      </c>
      <c r="G21" s="29">
        <f t="shared" si="3"/>
        <v>0.1111111111111111</v>
      </c>
      <c r="H21" s="29">
        <f t="shared" si="3"/>
        <v>0.11111111111111112</v>
      </c>
      <c r="I21" s="29">
        <f t="shared" si="3"/>
        <v>0.07407407407407408</v>
      </c>
      <c r="K21" s="19"/>
      <c r="L21" s="19"/>
    </row>
    <row r="22" spans="1:12" ht="25.5">
      <c r="A22" s="31" t="s">
        <v>45</v>
      </c>
      <c r="B22" s="29">
        <f aca="true" t="shared" si="4" ref="B22:I22">B12-B21</f>
        <v>0.041666666666666616</v>
      </c>
      <c r="C22" s="29">
        <f t="shared" si="4"/>
        <v>0.062499999999999986</v>
      </c>
      <c r="D22" s="29">
        <f t="shared" si="4"/>
        <v>0.04861111111111108</v>
      </c>
      <c r="E22" s="29">
        <f t="shared" si="4"/>
        <v>0.07638888888888887</v>
      </c>
      <c r="F22" s="29">
        <f t="shared" si="4"/>
        <v>0.07638888888888887</v>
      </c>
      <c r="G22" s="29">
        <f t="shared" si="4"/>
        <v>0.03472222222222221</v>
      </c>
      <c r="H22" s="29">
        <f t="shared" si="4"/>
        <v>0.034722222222222196</v>
      </c>
      <c r="I22" s="29">
        <f t="shared" si="4"/>
        <v>0.07175925925925923</v>
      </c>
      <c r="K22" s="19"/>
      <c r="L22" s="19"/>
    </row>
    <row r="23" spans="1:12" ht="19.5" customHeight="1">
      <c r="A23" s="28" t="s">
        <v>46</v>
      </c>
      <c r="B23" s="28"/>
      <c r="C23" s="28"/>
      <c r="D23" s="28"/>
      <c r="E23" s="28"/>
      <c r="F23" s="28"/>
      <c r="G23" s="28"/>
      <c r="H23" s="28"/>
      <c r="I23" s="28"/>
      <c r="K23" s="19"/>
      <c r="L23" s="19"/>
    </row>
    <row r="24" spans="1:12" ht="19.5" customHeight="1">
      <c r="A24" s="28" t="s">
        <v>47</v>
      </c>
      <c r="B24" s="45">
        <v>0.003472222222222222</v>
      </c>
      <c r="C24" s="45">
        <v>0.013888888888888888</v>
      </c>
      <c r="D24" s="45" t="s">
        <v>48</v>
      </c>
      <c r="E24" s="45"/>
      <c r="F24" s="45"/>
      <c r="G24" s="46" t="s">
        <v>48</v>
      </c>
      <c r="H24" s="45"/>
      <c r="I24" s="45"/>
      <c r="K24" s="19"/>
      <c r="L24" s="19"/>
    </row>
    <row r="25" spans="1:12" ht="19.5" customHeight="1">
      <c r="A25" s="28" t="s">
        <v>49</v>
      </c>
      <c r="B25" s="38" t="s">
        <v>50</v>
      </c>
      <c r="C25" s="38" t="s">
        <v>50</v>
      </c>
      <c r="D25" s="38" t="s">
        <v>50</v>
      </c>
      <c r="E25" s="38" t="s">
        <v>50</v>
      </c>
      <c r="F25" s="38" t="s">
        <v>50</v>
      </c>
      <c r="G25" s="47" t="s">
        <v>50</v>
      </c>
      <c r="H25" s="48" t="s">
        <v>50</v>
      </c>
      <c r="I25" s="48" t="s">
        <v>50</v>
      </c>
      <c r="K25" s="10"/>
      <c r="L25" s="10"/>
    </row>
    <row r="26" spans="1:9" ht="19.5" customHeight="1">
      <c r="A26" s="49" t="s">
        <v>51</v>
      </c>
      <c r="B26" s="37"/>
      <c r="C26" s="37"/>
      <c r="D26" s="38"/>
      <c r="E26" s="47"/>
      <c r="F26" s="47"/>
      <c r="G26" s="47" t="s">
        <v>67</v>
      </c>
      <c r="H26" s="47"/>
      <c r="I26" s="37"/>
    </row>
    <row r="27" spans="1:9" ht="19.5" customHeight="1">
      <c r="A27" s="50"/>
      <c r="B27" s="51"/>
      <c r="C27" s="51"/>
      <c r="D27" s="52"/>
      <c r="E27" s="53"/>
      <c r="F27" s="53"/>
      <c r="G27" s="53"/>
      <c r="H27" s="53"/>
      <c r="I27" s="51"/>
    </row>
    <row r="28" spans="1:9" ht="19.5" customHeight="1" hidden="1">
      <c r="A28" s="50"/>
      <c r="B28" s="51"/>
      <c r="C28" s="51"/>
      <c r="D28" s="52"/>
      <c r="E28" s="53"/>
      <c r="F28" s="53"/>
      <c r="G28" s="53"/>
      <c r="H28" s="53"/>
      <c r="I28" s="51"/>
    </row>
    <row r="29" ht="7.5" customHeight="1" hidden="1"/>
    <row r="30" spans="2:6" ht="38.25" hidden="1">
      <c r="B30" s="41" t="s">
        <v>52</v>
      </c>
      <c r="C30" s="54" t="s">
        <v>53</v>
      </c>
      <c r="D30" s="55" t="s">
        <v>54</v>
      </c>
      <c r="E30" s="56" t="s">
        <v>55</v>
      </c>
      <c r="F30" s="57" t="s">
        <v>56</v>
      </c>
    </row>
    <row r="31" spans="1:6" ht="25.5" hidden="1">
      <c r="A31" s="31" t="s">
        <v>57</v>
      </c>
      <c r="B31" s="58">
        <f>SUM(B16:I16)</f>
        <v>0.08680555555555555</v>
      </c>
      <c r="C31" s="59">
        <f>SUM(B16:I16)</f>
        <v>0.08680555555555555</v>
      </c>
      <c r="D31" s="60">
        <f>B17</f>
        <v>32</v>
      </c>
      <c r="E31" s="61">
        <v>8</v>
      </c>
      <c r="F31" s="62">
        <f>SUM(B18:I18)</f>
        <v>28</v>
      </c>
    </row>
    <row r="32" spans="1:6" ht="12.75" hidden="1">
      <c r="A32" s="31" t="s">
        <v>58</v>
      </c>
      <c r="B32" s="58">
        <v>0.041666666666666664</v>
      </c>
      <c r="C32" s="59">
        <v>0.041666666666666664</v>
      </c>
      <c r="D32" s="60" t="s">
        <v>59</v>
      </c>
      <c r="E32" s="61"/>
      <c r="F32" s="62"/>
    </row>
    <row r="33" spans="1:6" ht="12.75" hidden="1">
      <c r="A33" s="31" t="s">
        <v>60</v>
      </c>
      <c r="B33" s="63">
        <v>0.14583333333333334</v>
      </c>
      <c r="C33" s="63">
        <v>0.16666666666666666</v>
      </c>
      <c r="D33" s="64">
        <v>0.013888888888888888</v>
      </c>
      <c r="E33" s="65"/>
      <c r="F33" s="62"/>
    </row>
    <row r="34" spans="1:6" ht="12.75" hidden="1">
      <c r="A34" s="31" t="s">
        <v>61</v>
      </c>
      <c r="B34" s="66">
        <v>0.020833333333333332</v>
      </c>
      <c r="C34" s="66">
        <v>0.020833333333333332</v>
      </c>
      <c r="D34" s="60"/>
      <c r="E34" s="61"/>
      <c r="F34" s="62"/>
    </row>
    <row r="35" spans="1:6" ht="25.5" hidden="1">
      <c r="A35" s="67" t="s">
        <v>62</v>
      </c>
      <c r="B35" s="32">
        <f>SUM(B31:B34)</f>
        <v>0.2951388888888889</v>
      </c>
      <c r="C35" s="68">
        <f>SUM(C31:C34)</f>
        <v>0.31597222222222215</v>
      </c>
      <c r="D35" s="69"/>
      <c r="E35" s="70"/>
      <c r="F35" s="71"/>
    </row>
    <row r="36" ht="12.75" hidden="1">
      <c r="B36" s="4">
        <v>0.041666666666666664</v>
      </c>
    </row>
    <row r="37" spans="1:9" ht="12.75" hidden="1">
      <c r="A37" s="1" t="s">
        <v>63</v>
      </c>
      <c r="B37" s="72">
        <f>($B$36/B16)*B18</f>
        <v>11.999999999999998</v>
      </c>
      <c r="C37" s="72">
        <f aca="true" t="shared" si="5" ref="C37:I37">($B$36/C16)*C18</f>
        <v>16</v>
      </c>
      <c r="D37" s="72">
        <f t="shared" si="5"/>
        <v>12</v>
      </c>
      <c r="E37" s="72">
        <f t="shared" si="5"/>
        <v>12</v>
      </c>
      <c r="F37" s="72">
        <f t="shared" si="5"/>
        <v>12</v>
      </c>
      <c r="G37" s="72">
        <f t="shared" si="5"/>
        <v>12</v>
      </c>
      <c r="H37" s="72">
        <f t="shared" si="5"/>
        <v>11.999999999999998</v>
      </c>
      <c r="I37" s="72">
        <f t="shared" si="5"/>
        <v>17.999999999999996</v>
      </c>
    </row>
    <row r="38" ht="7.5" customHeight="1" hidden="1"/>
    <row r="39" ht="7.5" customHeight="1" hidden="1"/>
    <row r="40" ht="7.5" customHeight="1" hidden="1"/>
    <row r="41" ht="7.5" customHeight="1" hidden="1"/>
    <row r="42" ht="7.5" customHeight="1" hidden="1"/>
    <row r="43" ht="7.5" customHeight="1" hidden="1"/>
    <row r="44" ht="7.5" customHeight="1" hidden="1"/>
    <row r="45" ht="7.5" customHeight="1" hidden="1"/>
    <row r="65536" ht="12.75"/>
  </sheetData>
  <sheetProtection selectLockedCells="1" selectUnlockedCells="1"/>
  <mergeCells count="6">
    <mergeCell ref="B1:D1"/>
    <mergeCell ref="E1:F1"/>
    <mergeCell ref="B6:D6"/>
    <mergeCell ref="E6:F6"/>
    <mergeCell ref="G6:I6"/>
    <mergeCell ref="B17:I17"/>
  </mergeCells>
  <conditionalFormatting sqref="B22:I22">
    <cfRule type="cellIs" priority="1" dxfId="5" operator="greaterThan" stopIfTrue="1">
      <formula>0.0416666666666667</formula>
    </cfRule>
    <cfRule type="cellIs" priority="2" dxfId="4" operator="between" stopIfTrue="1">
      <formula>0.0416666666666667</formula>
      <formula>0</formula>
    </cfRule>
    <cfRule type="cellIs" priority="3" dxfId="3" operator="lessThan" stopIfTrue="1">
      <formula>0</formula>
    </cfRule>
  </conditionalFormatting>
  <conditionalFormatting sqref="B35:C35">
    <cfRule type="cellIs" priority="4" dxfId="6" operator="lessThan" stopIfTrue="1">
      <formula>$B$4-0.0417</formula>
    </cfRule>
    <cfRule type="cellIs" priority="5" dxfId="1" operator="between" stopIfTrue="1">
      <formula>$B$4-0.0417</formula>
      <formula>$B$4</formula>
    </cfRule>
    <cfRule type="cellIs" priority="6" dxfId="0" operator="greaterThan" stopIfTrue="1">
      <formula>$B$4</formula>
    </cfRule>
  </conditionalFormatting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Decroix</cp:lastModifiedBy>
  <cp:lastPrinted>2018-01-25T13:48:15Z</cp:lastPrinted>
  <dcterms:modified xsi:type="dcterms:W3CDTF">2018-02-14T14:11:19Z</dcterms:modified>
  <cp:category/>
  <cp:version/>
  <cp:contentType/>
  <cp:contentStatus/>
</cp:coreProperties>
</file>